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f\Documents\@@up_Nachrichten\18_03_Mittwoch\"/>
    </mc:Choice>
  </mc:AlternateContent>
  <xr:revisionPtr revIDLastSave="0" documentId="8_{4007FD02-0A0D-4B67-9EC1-F8F8226F2DA5}" xr6:coauthVersionLast="44" xr6:coauthVersionMax="44" xr10:uidLastSave="{00000000-0000-0000-0000-000000000000}"/>
  <bookViews>
    <workbookView xWindow="-34605" yWindow="1740" windowWidth="22740" windowHeight="15975" xr2:uid="{43B56FE8-F0DE-491F-9F8D-95C9FC36C0AE}"/>
  </bookViews>
  <sheets>
    <sheet name="Auszahlung Honorarvorschuss" sheetId="1" r:id="rId1"/>
    <sheet name="Rückzahlung Honorarvorschus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B45" i="1"/>
  <c r="C45" i="1"/>
  <c r="D45" i="1"/>
  <c r="E45" i="1"/>
  <c r="F45" i="1"/>
  <c r="F44" i="1"/>
  <c r="E44" i="1"/>
  <c r="D44" i="1"/>
  <c r="F40" i="1"/>
  <c r="E41" i="1"/>
  <c r="F41" i="1" s="1"/>
  <c r="E42" i="1"/>
  <c r="F42" i="1" s="1"/>
  <c r="E43" i="1"/>
  <c r="F43" i="1" s="1"/>
  <c r="E40" i="1"/>
  <c r="D43" i="1"/>
  <c r="D42" i="1"/>
  <c r="D41" i="1"/>
  <c r="D40" i="1"/>
  <c r="B34" i="1" l="1"/>
  <c r="C34" i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7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B24" i="1"/>
  <c r="B25" i="1" s="1"/>
  <c r="C31" i="1" l="1"/>
  <c r="D31" i="1" s="1"/>
  <c r="C30" i="1"/>
  <c r="C33" i="1"/>
  <c r="D33" i="1" s="1"/>
  <c r="C32" i="1"/>
  <c r="D32" i="1" s="1"/>
  <c r="D34" i="1" s="1"/>
  <c r="D30" i="1" l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</calcChain>
</file>

<file path=xl/sharedStrings.xml><?xml version="1.0" encoding="utf-8"?>
<sst xmlns="http://schemas.openxmlformats.org/spreadsheetml/2006/main" count="36" uniqueCount="32">
  <si>
    <t>Summe</t>
  </si>
  <si>
    <t>Vermutlich abzurechnender Umsatz</t>
  </si>
  <si>
    <t>Rückzahlung der Überzahlung</t>
  </si>
  <si>
    <t>Restsaldo</t>
  </si>
  <si>
    <t>Laufzeit</t>
  </si>
  <si>
    <t>Rückzahlung des Honorarvorschusses</t>
  </si>
  <si>
    <t>Rate in % des abgerechneten Umsatzes</t>
  </si>
  <si>
    <t>GKV Honorarvorschuss</t>
  </si>
  <si>
    <t>Differenz zu Lasten der Praxis</t>
  </si>
  <si>
    <t>Kalkulation GKV Honorarvorschusses</t>
  </si>
  <si>
    <t xml:space="preserve">1. </t>
  </si>
  <si>
    <t xml:space="preserve">2. </t>
  </si>
  <si>
    <t xml:space="preserve">3. </t>
  </si>
  <si>
    <t>Höhe des Vorschusses basiert auf Durchschnitt der GKV Abrechnungen der letzten 12 Monate</t>
  </si>
  <si>
    <t xml:space="preserve">4. </t>
  </si>
  <si>
    <t>Nicht rückzahlbarer Zuschuss der Bundesregierung in %</t>
  </si>
  <si>
    <t>1.</t>
  </si>
  <si>
    <t>2.</t>
  </si>
  <si>
    <t>Zuschuss Bundesregierung</t>
  </si>
  <si>
    <t>Vorgeschlagene Rahmenbedingungen:</t>
  </si>
  <si>
    <t>Laufzeit des Vorschusses beträgt mindestens 4 Monate</t>
  </si>
  <si>
    <t>Mögliche anteilige Rückzahlung des Vorschusses erfolgt als prozentualer Anteil des zukünftigen abgerechneten Umsatzes</t>
  </si>
  <si>
    <t>Der Vorschuss wird nicht verzinst, Rückzahlung , wenn überhaupt, dann  nur mit erheblichen Zuschüssen der Bundesregierung</t>
  </si>
  <si>
    <t>Ermittlung der Höhe des Vorschusses 2019/2020 (Beispiel)</t>
  </si>
  <si>
    <t>Abgerechnete Umsätze (Beispiel)</t>
  </si>
  <si>
    <t>Summe 12 Monate</t>
  </si>
  <si>
    <t>Durchschnitt/Monat</t>
  </si>
  <si>
    <t>Abrechenbare Leistungen (Ist)</t>
  </si>
  <si>
    <t>Auszahlung des GKV Honorarvorschuss (Variante A)</t>
  </si>
  <si>
    <t>Auszahlung des GKV Honorarvorschuss (Variante B - Anrechnung von Kurzarbeitergeld)</t>
  </si>
  <si>
    <t>Im Vormonat ausgezahltes Kurzarbeitergeld</t>
  </si>
  <si>
    <t>Auszahlungssumme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</si>
</sst>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3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164" fontId="1" fillId="2" borderId="0" xfId="0" applyNumberFormat="1" applyFont="1" applyFill="1"/>
    <xf numFmtId="165" fontId="0" fillId="0" borderId="0" xfId="0" applyNumberFormat="1"/>
    <xf numFmtId="0" fontId="0" fillId="0" borderId="0" xfId="0" applyAlignment="1">
      <alignment horizontal="right"/>
    </xf>
    <xf numFmtId="3" fontId="1" fillId="0" borderId="0" xfId="0" applyNumberFormat="1" applyFont="1"/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9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66C0-2488-4F35-83FF-9C463A65D42E}">
  <dimension ref="A1:XFD50"/>
  <sheetViews>
    <sheetView tabSelected="1" topLeftCell="A23" zoomScale="150" zoomScaleNormal="150" workbookViewId="0">
      <selection activeCell="F45" sqref="F45"/>
    </sheetView>
  </sheetViews>
  <sheetFormatPr baseColWidth="10" defaultRowHeight="14.4" x14ac:dyDescent="0.3"/>
  <cols>
    <col min="1" max="1" width="18" customWidth="1"/>
    <col min="2" max="2" width="14.109375" customWidth="1"/>
    <col min="3" max="3" width="19.5546875" customWidth="1"/>
    <col min="4" max="4" width="16.88671875" customWidth="1"/>
    <col min="5" max="5" width="15.21875" customWidth="1"/>
    <col min="7" max="7" width="15.44140625" customWidth="1"/>
    <col min="8" max="8" width="15" customWidth="1"/>
    <col min="9" max="9" width="11.44140625" customWidth="1"/>
  </cols>
  <sheetData>
    <row r="1" spans="1:16384" ht="23.4" x14ac:dyDescent="0.4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3" spans="1:16384" x14ac:dyDescent="0.3">
      <c r="A3" t="s">
        <v>19</v>
      </c>
    </row>
    <row r="4" spans="1:16384" x14ac:dyDescent="0.3">
      <c r="A4" s="9" t="s">
        <v>10</v>
      </c>
      <c r="B4" t="s">
        <v>13</v>
      </c>
    </row>
    <row r="5" spans="1:16384" x14ac:dyDescent="0.3">
      <c r="A5" s="9" t="s">
        <v>11</v>
      </c>
      <c r="B5" t="s">
        <v>20</v>
      </c>
    </row>
    <row r="6" spans="1:16384" x14ac:dyDescent="0.3">
      <c r="A6" s="9" t="s">
        <v>12</v>
      </c>
      <c r="B6" t="s">
        <v>21</v>
      </c>
    </row>
    <row r="7" spans="1:16384" x14ac:dyDescent="0.3">
      <c r="A7" s="9" t="s">
        <v>14</v>
      </c>
      <c r="B7" t="s">
        <v>22</v>
      </c>
    </row>
    <row r="8" spans="1:16384" x14ac:dyDescent="0.3">
      <c r="A8" s="9"/>
    </row>
    <row r="10" spans="1:16384" x14ac:dyDescent="0.3">
      <c r="A10" s="3" t="s">
        <v>23</v>
      </c>
    </row>
    <row r="11" spans="1:16384" s="5" customFormat="1" ht="43.2" x14ac:dyDescent="0.3">
      <c r="B11" s="5" t="s">
        <v>24</v>
      </c>
    </row>
    <row r="12" spans="1:16384" x14ac:dyDescent="0.3">
      <c r="A12" s="1">
        <v>43525</v>
      </c>
      <c r="B12" s="2">
        <v>25000</v>
      </c>
    </row>
    <row r="13" spans="1:16384" x14ac:dyDescent="0.3">
      <c r="A13" s="1">
        <v>43556</v>
      </c>
      <c r="B13" s="2">
        <v>26000</v>
      </c>
    </row>
    <row r="14" spans="1:16384" x14ac:dyDescent="0.3">
      <c r="A14" s="1">
        <v>43586</v>
      </c>
      <c r="B14" s="2">
        <v>23500</v>
      </c>
    </row>
    <row r="15" spans="1:16384" x14ac:dyDescent="0.3">
      <c r="A15" s="1">
        <v>43617</v>
      </c>
      <c r="B15" s="2">
        <v>22000</v>
      </c>
    </row>
    <row r="16" spans="1:16384" x14ac:dyDescent="0.3">
      <c r="A16" s="1">
        <v>43647</v>
      </c>
      <c r="B16" s="2">
        <v>25000</v>
      </c>
    </row>
    <row r="17" spans="1:4" x14ac:dyDescent="0.3">
      <c r="A17" s="1">
        <v>43678</v>
      </c>
      <c r="B17" s="2">
        <v>24000</v>
      </c>
    </row>
    <row r="18" spans="1:4" x14ac:dyDescent="0.3">
      <c r="A18" s="1">
        <v>43709</v>
      </c>
      <c r="B18" s="2">
        <v>24000</v>
      </c>
    </row>
    <row r="19" spans="1:4" x14ac:dyDescent="0.3">
      <c r="A19" s="1">
        <v>43739</v>
      </c>
      <c r="B19" s="2">
        <v>26000</v>
      </c>
    </row>
    <row r="20" spans="1:4" x14ac:dyDescent="0.3">
      <c r="A20" s="1">
        <v>43770</v>
      </c>
      <c r="B20" s="2">
        <v>23500</v>
      </c>
    </row>
    <row r="21" spans="1:4" x14ac:dyDescent="0.3">
      <c r="A21" s="1">
        <v>43800</v>
      </c>
      <c r="B21" s="2">
        <v>22000</v>
      </c>
    </row>
    <row r="22" spans="1:4" x14ac:dyDescent="0.3">
      <c r="A22" s="1">
        <v>43831</v>
      </c>
      <c r="B22" s="2">
        <v>25000</v>
      </c>
    </row>
    <row r="23" spans="1:4" x14ac:dyDescent="0.3">
      <c r="A23" s="1">
        <v>43862</v>
      </c>
      <c r="B23" s="2">
        <v>24000</v>
      </c>
    </row>
    <row r="24" spans="1:4" x14ac:dyDescent="0.3">
      <c r="A24" t="s">
        <v>25</v>
      </c>
      <c r="B24" s="2">
        <f>SUM(B12:B23)</f>
        <v>290000</v>
      </c>
    </row>
    <row r="25" spans="1:4" x14ac:dyDescent="0.3">
      <c r="A25" t="s">
        <v>26</v>
      </c>
      <c r="B25" s="2">
        <f>B24/12</f>
        <v>24166.666666666668</v>
      </c>
    </row>
    <row r="28" spans="1:4" x14ac:dyDescent="0.3">
      <c r="A28" s="3" t="s">
        <v>28</v>
      </c>
    </row>
    <row r="29" spans="1:4" s="5" customFormat="1" ht="43.2" x14ac:dyDescent="0.3">
      <c r="B29" s="5" t="s">
        <v>27</v>
      </c>
      <c r="C29" s="5" t="s">
        <v>7</v>
      </c>
      <c r="D29" s="5" t="s">
        <v>8</v>
      </c>
    </row>
    <row r="30" spans="1:4" x14ac:dyDescent="0.3">
      <c r="A30" s="1">
        <v>43891</v>
      </c>
      <c r="B30" s="2">
        <v>9000</v>
      </c>
      <c r="C30" s="2">
        <f>$B$25</f>
        <v>24166.666666666668</v>
      </c>
      <c r="D30" s="2">
        <f>B30-C30</f>
        <v>-15166.666666666668</v>
      </c>
    </row>
    <row r="31" spans="1:4" x14ac:dyDescent="0.3">
      <c r="A31" s="1">
        <v>43922</v>
      </c>
      <c r="B31" s="2">
        <v>500</v>
      </c>
      <c r="C31" s="2">
        <f>$B$25</f>
        <v>24166.666666666668</v>
      </c>
      <c r="D31" s="2">
        <f>B31-C31</f>
        <v>-23666.666666666668</v>
      </c>
    </row>
    <row r="32" spans="1:4" x14ac:dyDescent="0.3">
      <c r="A32" s="1">
        <v>43952</v>
      </c>
      <c r="B32" s="2">
        <v>1000</v>
      </c>
      <c r="C32" s="2">
        <f>$B$25</f>
        <v>24166.666666666668</v>
      </c>
      <c r="D32" s="2">
        <f>B32-C32</f>
        <v>-23166.666666666668</v>
      </c>
    </row>
    <row r="33" spans="1:7" x14ac:dyDescent="0.3">
      <c r="A33" s="1">
        <v>43983</v>
      </c>
      <c r="B33" s="2">
        <v>16000</v>
      </c>
      <c r="C33" s="2">
        <f>$B$25</f>
        <v>24166.666666666668</v>
      </c>
      <c r="D33" s="2">
        <f>B33-C33</f>
        <v>-8166.6666666666679</v>
      </c>
    </row>
    <row r="34" spans="1:7" x14ac:dyDescent="0.3">
      <c r="A34" s="3" t="s">
        <v>0</v>
      </c>
      <c r="B34" s="10">
        <f>SUM(B30:B33)</f>
        <v>26500</v>
      </c>
      <c r="C34" s="10">
        <f>SUM(C30:C33)</f>
        <v>96666.666666666672</v>
      </c>
      <c r="D34" s="10">
        <f>SUM(D30:D33)</f>
        <v>-70166.666666666672</v>
      </c>
    </row>
    <row r="35" spans="1:7" x14ac:dyDescent="0.3">
      <c r="A35" s="3"/>
      <c r="B35" s="10"/>
      <c r="C35" s="10"/>
      <c r="D35" s="10"/>
    </row>
    <row r="36" spans="1:7" x14ac:dyDescent="0.3">
      <c r="A36" s="3"/>
      <c r="B36" s="10"/>
      <c r="C36" s="10"/>
      <c r="D36" s="10"/>
    </row>
    <row r="37" spans="1:7" x14ac:dyDescent="0.3">
      <c r="A37" s="1"/>
      <c r="B37" s="2"/>
      <c r="C37" s="2"/>
      <c r="D37" s="2"/>
    </row>
    <row r="38" spans="1:7" x14ac:dyDescent="0.3">
      <c r="A38" s="3" t="s">
        <v>29</v>
      </c>
    </row>
    <row r="39" spans="1:7" ht="43.2" x14ac:dyDescent="0.3">
      <c r="A39" s="5"/>
      <c r="B39" s="5" t="s">
        <v>27</v>
      </c>
      <c r="C39" s="5" t="s">
        <v>30</v>
      </c>
      <c r="D39" s="5" t="s">
        <v>7</v>
      </c>
      <c r="E39" s="5" t="s">
        <v>31</v>
      </c>
      <c r="F39" s="5" t="s">
        <v>8</v>
      </c>
    </row>
    <row r="40" spans="1:7" x14ac:dyDescent="0.3">
      <c r="A40" s="1">
        <v>43891</v>
      </c>
      <c r="B40" s="2">
        <v>9000</v>
      </c>
      <c r="C40">
        <v>0</v>
      </c>
      <c r="D40" s="2">
        <f>$B$25</f>
        <v>24166.666666666668</v>
      </c>
      <c r="E40" s="2">
        <f>D40-C40</f>
        <v>24166.666666666668</v>
      </c>
      <c r="F40" s="2">
        <f>B40-E40</f>
        <v>-15166.666666666668</v>
      </c>
    </row>
    <row r="41" spans="1:7" x14ac:dyDescent="0.3">
      <c r="A41" s="1">
        <v>43922</v>
      </c>
      <c r="B41" s="2">
        <v>500</v>
      </c>
      <c r="C41">
        <v>4500</v>
      </c>
      <c r="D41" s="2">
        <f>$B$25</f>
        <v>24166.666666666668</v>
      </c>
      <c r="E41" s="2">
        <f t="shared" ref="E41:E44" si="0">D41-C41</f>
        <v>19666.666666666668</v>
      </c>
      <c r="F41" s="2">
        <f t="shared" ref="F41:F44" si="1">B41-E41</f>
        <v>-19166.666666666668</v>
      </c>
    </row>
    <row r="42" spans="1:7" x14ac:dyDescent="0.3">
      <c r="A42" s="1">
        <v>43952</v>
      </c>
      <c r="B42" s="2">
        <v>1000</v>
      </c>
      <c r="C42">
        <v>10000</v>
      </c>
      <c r="D42" s="2">
        <f>$B$25</f>
        <v>24166.666666666668</v>
      </c>
      <c r="E42" s="2">
        <f t="shared" si="0"/>
        <v>14166.666666666668</v>
      </c>
      <c r="F42" s="2">
        <f t="shared" si="1"/>
        <v>-13166.666666666668</v>
      </c>
      <c r="G42" s="2"/>
    </row>
    <row r="43" spans="1:7" x14ac:dyDescent="0.3">
      <c r="A43" s="1">
        <v>43983</v>
      </c>
      <c r="B43" s="2">
        <v>16000</v>
      </c>
      <c r="C43">
        <v>10000</v>
      </c>
      <c r="D43" s="2">
        <f>$B$25</f>
        <v>24166.666666666668</v>
      </c>
      <c r="E43" s="2">
        <f t="shared" si="0"/>
        <v>14166.666666666668</v>
      </c>
      <c r="F43" s="2">
        <f t="shared" si="1"/>
        <v>1833.3333333333321</v>
      </c>
      <c r="G43" s="2"/>
    </row>
    <row r="44" spans="1:7" x14ac:dyDescent="0.3">
      <c r="A44" s="1">
        <v>44013</v>
      </c>
      <c r="B44" s="2">
        <v>16000</v>
      </c>
      <c r="C44">
        <v>8500</v>
      </c>
      <c r="D44" s="2">
        <f>$B$25</f>
        <v>24166.666666666668</v>
      </c>
      <c r="E44" s="2">
        <f t="shared" si="0"/>
        <v>15666.666666666668</v>
      </c>
      <c r="F44" s="2">
        <f t="shared" si="1"/>
        <v>333.33333333333212</v>
      </c>
      <c r="G44" s="2"/>
    </row>
    <row r="45" spans="1:7" x14ac:dyDescent="0.3">
      <c r="A45" s="3" t="s">
        <v>0</v>
      </c>
      <c r="B45" s="10">
        <f>SUM(B40:B44)</f>
        <v>42500</v>
      </c>
      <c r="C45" s="10">
        <f>SUM(C40:C44)</f>
        <v>33000</v>
      </c>
      <c r="D45" s="10">
        <f>SUM(D40:D44)</f>
        <v>120833.33333333334</v>
      </c>
      <c r="E45" s="10">
        <f>SUM(E40:E44)</f>
        <v>87833.333333333343</v>
      </c>
      <c r="F45" s="10">
        <f>SUM(F40:F44)</f>
        <v>-45333.333333333343</v>
      </c>
      <c r="G45" s="2"/>
    </row>
    <row r="46" spans="1:7" x14ac:dyDescent="0.3">
      <c r="G46" s="2"/>
    </row>
    <row r="47" spans="1:7" x14ac:dyDescent="0.3">
      <c r="G47" s="2"/>
    </row>
    <row r="48" spans="1:7" x14ac:dyDescent="0.3">
      <c r="G48" s="2"/>
    </row>
    <row r="49" spans="7:7" x14ac:dyDescent="0.3">
      <c r="G49" s="2"/>
    </row>
    <row r="50" spans="7:7" x14ac:dyDescent="0.3">
      <c r="G50" s="2"/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61AD-374E-4EAE-903E-23B353CD8A13}">
  <dimension ref="A1:F58"/>
  <sheetViews>
    <sheetView zoomScale="180" zoomScaleNormal="180" workbookViewId="0">
      <selection activeCell="D12" sqref="D12"/>
    </sheetView>
  </sheetViews>
  <sheetFormatPr baseColWidth="10" defaultRowHeight="14.4" x14ac:dyDescent="0.3"/>
  <cols>
    <col min="1" max="1" width="7.77734375" bestFit="1" customWidth="1"/>
    <col min="3" max="3" width="15" customWidth="1"/>
  </cols>
  <sheetData>
    <row r="1" spans="1:6" ht="23.4" x14ac:dyDescent="0.45">
      <c r="A1" s="6" t="s">
        <v>5</v>
      </c>
    </row>
    <row r="3" spans="1:6" x14ac:dyDescent="0.3">
      <c r="A3" s="9" t="s">
        <v>16</v>
      </c>
      <c r="B3" t="s">
        <v>6</v>
      </c>
      <c r="F3" s="7">
        <v>0.05</v>
      </c>
    </row>
    <row r="4" spans="1:6" x14ac:dyDescent="0.3">
      <c r="A4" s="9" t="s">
        <v>17</v>
      </c>
      <c r="B4" t="s">
        <v>15</v>
      </c>
      <c r="E4" s="4"/>
      <c r="F4" s="13">
        <v>0.25</v>
      </c>
    </row>
    <row r="5" spans="1:6" ht="43.2" x14ac:dyDescent="0.3">
      <c r="A5" s="5" t="s">
        <v>4</v>
      </c>
      <c r="B5" s="5"/>
      <c r="C5" s="5" t="s">
        <v>1</v>
      </c>
      <c r="D5" s="5" t="s">
        <v>2</v>
      </c>
      <c r="E5" s="5" t="s">
        <v>18</v>
      </c>
      <c r="F5" s="5" t="s">
        <v>3</v>
      </c>
    </row>
    <row r="6" spans="1:6" x14ac:dyDescent="0.3">
      <c r="A6" s="5">
        <v>0</v>
      </c>
      <c r="B6" s="11">
        <v>44136</v>
      </c>
      <c r="C6" s="5"/>
      <c r="D6" s="5"/>
      <c r="E6" s="5"/>
      <c r="F6" s="12">
        <f>'Auszahlung Honorarvorschuss'!F45</f>
        <v>-45333.333333333343</v>
      </c>
    </row>
    <row r="7" spans="1:6" x14ac:dyDescent="0.3">
      <c r="A7">
        <v>1</v>
      </c>
      <c r="B7" s="1">
        <v>44166</v>
      </c>
      <c r="C7" s="2">
        <v>25000</v>
      </c>
      <c r="D7">
        <f t="shared" ref="D7:D53" si="0">C7*$F$3</f>
        <v>1250</v>
      </c>
      <c r="E7">
        <f>C7*$F$4</f>
        <v>6250</v>
      </c>
      <c r="F7" s="8">
        <f>F6+D7+E7</f>
        <v>-37833.333333333343</v>
      </c>
    </row>
    <row r="8" spans="1:6" x14ac:dyDescent="0.3">
      <c r="A8">
        <v>2</v>
      </c>
      <c r="B8" s="1">
        <v>44197</v>
      </c>
      <c r="C8" s="2">
        <v>26000</v>
      </c>
      <c r="D8">
        <f t="shared" si="0"/>
        <v>1300</v>
      </c>
      <c r="E8">
        <f t="shared" ref="E8:E53" si="1">C8*$F$4</f>
        <v>6500</v>
      </c>
      <c r="F8" s="8">
        <f t="shared" ref="F8:F53" si="2">F7+D8+E8</f>
        <v>-30033.333333333343</v>
      </c>
    </row>
    <row r="9" spans="1:6" x14ac:dyDescent="0.3">
      <c r="A9">
        <v>3</v>
      </c>
      <c r="B9" s="1">
        <v>44228</v>
      </c>
      <c r="C9" s="2">
        <v>23500</v>
      </c>
      <c r="D9">
        <f t="shared" si="0"/>
        <v>1175</v>
      </c>
      <c r="E9">
        <f t="shared" si="1"/>
        <v>5875</v>
      </c>
      <c r="F9" s="8">
        <f t="shared" si="2"/>
        <v>-22983.333333333343</v>
      </c>
    </row>
    <row r="10" spans="1:6" x14ac:dyDescent="0.3">
      <c r="A10">
        <v>4</v>
      </c>
      <c r="B10" s="1">
        <v>44256</v>
      </c>
      <c r="C10" s="2">
        <v>22000</v>
      </c>
      <c r="D10">
        <f t="shared" si="0"/>
        <v>1100</v>
      </c>
      <c r="E10">
        <f t="shared" si="1"/>
        <v>5500</v>
      </c>
      <c r="F10" s="8">
        <f t="shared" si="2"/>
        <v>-16383.333333333343</v>
      </c>
    </row>
    <row r="11" spans="1:6" x14ac:dyDescent="0.3">
      <c r="A11">
        <v>5</v>
      </c>
      <c r="B11" s="1">
        <v>44287</v>
      </c>
      <c r="C11" s="2">
        <v>25000</v>
      </c>
      <c r="D11">
        <f t="shared" si="0"/>
        <v>1250</v>
      </c>
      <c r="E11">
        <f t="shared" si="1"/>
        <v>6250</v>
      </c>
      <c r="F11" s="8">
        <f t="shared" si="2"/>
        <v>-8883.333333333343</v>
      </c>
    </row>
    <row r="12" spans="1:6" x14ac:dyDescent="0.3">
      <c r="A12">
        <v>6</v>
      </c>
      <c r="B12" s="1">
        <v>44317</v>
      </c>
      <c r="C12" s="2">
        <v>24000</v>
      </c>
      <c r="D12">
        <f t="shared" si="0"/>
        <v>1200</v>
      </c>
      <c r="E12">
        <f t="shared" si="1"/>
        <v>6000</v>
      </c>
      <c r="F12" s="8">
        <f t="shared" si="2"/>
        <v>-1683.333333333343</v>
      </c>
    </row>
    <row r="13" spans="1:6" x14ac:dyDescent="0.3">
      <c r="A13">
        <v>7</v>
      </c>
      <c r="B13" s="1">
        <v>44348</v>
      </c>
      <c r="C13" s="2">
        <v>24000</v>
      </c>
      <c r="D13">
        <f t="shared" si="0"/>
        <v>1200</v>
      </c>
      <c r="E13">
        <f t="shared" si="1"/>
        <v>6000</v>
      </c>
      <c r="F13" s="8">
        <f t="shared" si="2"/>
        <v>5516.666666666657</v>
      </c>
    </row>
    <row r="14" spans="1:6" x14ac:dyDescent="0.3">
      <c r="A14">
        <v>8</v>
      </c>
      <c r="B14" s="1">
        <v>44378</v>
      </c>
      <c r="C14" s="2">
        <v>26000</v>
      </c>
      <c r="D14">
        <f t="shared" si="0"/>
        <v>1300</v>
      </c>
      <c r="E14">
        <f t="shared" si="1"/>
        <v>6500</v>
      </c>
      <c r="F14" s="8">
        <f t="shared" si="2"/>
        <v>13316.666666666657</v>
      </c>
    </row>
    <row r="15" spans="1:6" x14ac:dyDescent="0.3">
      <c r="A15">
        <v>9</v>
      </c>
      <c r="B15" s="1">
        <v>44409</v>
      </c>
      <c r="C15" s="2">
        <v>23500</v>
      </c>
      <c r="D15">
        <f t="shared" si="0"/>
        <v>1175</v>
      </c>
      <c r="E15">
        <f t="shared" si="1"/>
        <v>5875</v>
      </c>
      <c r="F15" s="8">
        <f t="shared" si="2"/>
        <v>20366.666666666657</v>
      </c>
    </row>
    <row r="16" spans="1:6" x14ac:dyDescent="0.3">
      <c r="A16">
        <v>10</v>
      </c>
      <c r="B16" s="1">
        <v>44440</v>
      </c>
      <c r="C16" s="2">
        <v>22000</v>
      </c>
      <c r="D16">
        <f t="shared" si="0"/>
        <v>1100</v>
      </c>
      <c r="E16">
        <f t="shared" si="1"/>
        <v>5500</v>
      </c>
      <c r="F16" s="8">
        <f t="shared" si="2"/>
        <v>26966.666666666657</v>
      </c>
    </row>
    <row r="17" spans="1:6" x14ac:dyDescent="0.3">
      <c r="A17">
        <v>11</v>
      </c>
      <c r="B17" s="1">
        <v>44470</v>
      </c>
      <c r="C17" s="2">
        <v>25000</v>
      </c>
      <c r="D17">
        <f t="shared" si="0"/>
        <v>1250</v>
      </c>
      <c r="E17">
        <f t="shared" si="1"/>
        <v>6250</v>
      </c>
      <c r="F17" s="8">
        <f t="shared" si="2"/>
        <v>34466.666666666657</v>
      </c>
    </row>
    <row r="18" spans="1:6" x14ac:dyDescent="0.3">
      <c r="A18">
        <v>12</v>
      </c>
      <c r="B18" s="1">
        <v>44501</v>
      </c>
      <c r="C18" s="2">
        <v>24000</v>
      </c>
      <c r="D18">
        <f t="shared" si="0"/>
        <v>1200</v>
      </c>
      <c r="E18">
        <f t="shared" si="1"/>
        <v>6000</v>
      </c>
      <c r="F18" s="8">
        <f t="shared" si="2"/>
        <v>41666.666666666657</v>
      </c>
    </row>
    <row r="19" spans="1:6" x14ac:dyDescent="0.3">
      <c r="A19">
        <v>13</v>
      </c>
      <c r="B19" s="1">
        <v>44531</v>
      </c>
      <c r="C19" s="2">
        <v>25000</v>
      </c>
      <c r="D19">
        <f t="shared" si="0"/>
        <v>1250</v>
      </c>
      <c r="E19">
        <f t="shared" si="1"/>
        <v>6250</v>
      </c>
      <c r="F19" s="8">
        <f t="shared" si="2"/>
        <v>49166.666666666657</v>
      </c>
    </row>
    <row r="20" spans="1:6" x14ac:dyDescent="0.3">
      <c r="A20">
        <v>14</v>
      </c>
      <c r="B20" s="1">
        <v>44562</v>
      </c>
      <c r="C20" s="2">
        <v>26000</v>
      </c>
      <c r="D20">
        <f t="shared" si="0"/>
        <v>1300</v>
      </c>
      <c r="E20">
        <f t="shared" si="1"/>
        <v>6500</v>
      </c>
      <c r="F20" s="8">
        <f t="shared" si="2"/>
        <v>56966.666666666657</v>
      </c>
    </row>
    <row r="21" spans="1:6" x14ac:dyDescent="0.3">
      <c r="A21">
        <v>15</v>
      </c>
      <c r="B21" s="1">
        <v>44593</v>
      </c>
      <c r="C21" s="2">
        <v>23500</v>
      </c>
      <c r="D21">
        <f t="shared" si="0"/>
        <v>1175</v>
      </c>
      <c r="E21">
        <f t="shared" si="1"/>
        <v>5875</v>
      </c>
      <c r="F21" s="8">
        <f t="shared" si="2"/>
        <v>64016.666666666657</v>
      </c>
    </row>
    <row r="22" spans="1:6" x14ac:dyDescent="0.3">
      <c r="A22">
        <v>16</v>
      </c>
      <c r="B22" s="1">
        <v>44621</v>
      </c>
      <c r="C22" s="2">
        <v>22000</v>
      </c>
      <c r="D22">
        <f t="shared" si="0"/>
        <v>1100</v>
      </c>
      <c r="E22">
        <f t="shared" si="1"/>
        <v>5500</v>
      </c>
      <c r="F22" s="8">
        <f t="shared" si="2"/>
        <v>70616.666666666657</v>
      </c>
    </row>
    <row r="23" spans="1:6" x14ac:dyDescent="0.3">
      <c r="A23">
        <v>17</v>
      </c>
      <c r="B23" s="1">
        <v>44652</v>
      </c>
      <c r="C23" s="2">
        <v>25000</v>
      </c>
      <c r="D23">
        <f t="shared" si="0"/>
        <v>1250</v>
      </c>
      <c r="E23">
        <f t="shared" si="1"/>
        <v>6250</v>
      </c>
      <c r="F23" s="8">
        <f t="shared" si="2"/>
        <v>78116.666666666657</v>
      </c>
    </row>
    <row r="24" spans="1:6" x14ac:dyDescent="0.3">
      <c r="A24">
        <v>18</v>
      </c>
      <c r="B24" s="1">
        <v>44682</v>
      </c>
      <c r="C24" s="2">
        <v>24000</v>
      </c>
      <c r="D24">
        <f t="shared" si="0"/>
        <v>1200</v>
      </c>
      <c r="E24">
        <f t="shared" si="1"/>
        <v>6000</v>
      </c>
      <c r="F24" s="8">
        <f t="shared" si="2"/>
        <v>85316.666666666657</v>
      </c>
    </row>
    <row r="25" spans="1:6" x14ac:dyDescent="0.3">
      <c r="A25">
        <v>19</v>
      </c>
      <c r="B25" s="1">
        <v>44713</v>
      </c>
      <c r="C25" s="2">
        <v>24000</v>
      </c>
      <c r="D25">
        <f t="shared" si="0"/>
        <v>1200</v>
      </c>
      <c r="E25">
        <f t="shared" si="1"/>
        <v>6000</v>
      </c>
      <c r="F25" s="8">
        <f t="shared" si="2"/>
        <v>92516.666666666657</v>
      </c>
    </row>
    <row r="26" spans="1:6" x14ac:dyDescent="0.3">
      <c r="A26">
        <v>20</v>
      </c>
      <c r="B26" s="1">
        <v>44743</v>
      </c>
      <c r="C26" s="2">
        <v>26000</v>
      </c>
      <c r="D26">
        <f t="shared" si="0"/>
        <v>1300</v>
      </c>
      <c r="E26">
        <f t="shared" si="1"/>
        <v>6500</v>
      </c>
      <c r="F26" s="8">
        <f t="shared" si="2"/>
        <v>100316.66666666666</v>
      </c>
    </row>
    <row r="27" spans="1:6" x14ac:dyDescent="0.3">
      <c r="A27">
        <v>21</v>
      </c>
      <c r="B27" s="1">
        <v>44774</v>
      </c>
      <c r="C27" s="2">
        <v>23500</v>
      </c>
      <c r="D27">
        <f t="shared" si="0"/>
        <v>1175</v>
      </c>
      <c r="E27">
        <f t="shared" si="1"/>
        <v>5875</v>
      </c>
      <c r="F27" s="8">
        <f t="shared" si="2"/>
        <v>107366.66666666666</v>
      </c>
    </row>
    <row r="28" spans="1:6" x14ac:dyDescent="0.3">
      <c r="A28">
        <v>22</v>
      </c>
      <c r="B28" s="1">
        <v>44805</v>
      </c>
      <c r="C28" s="2">
        <v>22000</v>
      </c>
      <c r="D28">
        <f t="shared" si="0"/>
        <v>1100</v>
      </c>
      <c r="E28">
        <f t="shared" si="1"/>
        <v>5500</v>
      </c>
      <c r="F28" s="8">
        <f t="shared" si="2"/>
        <v>113966.66666666666</v>
      </c>
    </row>
    <row r="29" spans="1:6" x14ac:dyDescent="0.3">
      <c r="A29">
        <v>23</v>
      </c>
      <c r="B29" s="1">
        <v>44835</v>
      </c>
      <c r="C29" s="2">
        <v>25000</v>
      </c>
      <c r="D29">
        <f t="shared" si="0"/>
        <v>1250</v>
      </c>
      <c r="E29">
        <f t="shared" si="1"/>
        <v>6250</v>
      </c>
      <c r="F29" s="8">
        <f t="shared" si="2"/>
        <v>121466.66666666666</v>
      </c>
    </row>
    <row r="30" spans="1:6" x14ac:dyDescent="0.3">
      <c r="A30">
        <v>24</v>
      </c>
      <c r="B30" s="1">
        <v>44866</v>
      </c>
      <c r="C30" s="2">
        <v>24000</v>
      </c>
      <c r="D30">
        <f t="shared" si="0"/>
        <v>1200</v>
      </c>
      <c r="E30">
        <f t="shared" si="1"/>
        <v>6000</v>
      </c>
      <c r="F30" s="8">
        <f t="shared" si="2"/>
        <v>128666.66666666666</v>
      </c>
    </row>
    <row r="31" spans="1:6" x14ac:dyDescent="0.3">
      <c r="A31">
        <v>25</v>
      </c>
      <c r="B31" s="1">
        <v>44896</v>
      </c>
      <c r="C31" s="2">
        <v>25000</v>
      </c>
      <c r="D31">
        <f t="shared" si="0"/>
        <v>1250</v>
      </c>
      <c r="E31">
        <f t="shared" si="1"/>
        <v>6250</v>
      </c>
      <c r="F31" s="8">
        <f t="shared" si="2"/>
        <v>136166.66666666666</v>
      </c>
    </row>
    <row r="32" spans="1:6" x14ac:dyDescent="0.3">
      <c r="A32">
        <v>26</v>
      </c>
      <c r="B32" s="1">
        <v>44927</v>
      </c>
      <c r="C32" s="2">
        <v>26000</v>
      </c>
      <c r="D32">
        <f t="shared" si="0"/>
        <v>1300</v>
      </c>
      <c r="E32">
        <f t="shared" si="1"/>
        <v>6500</v>
      </c>
      <c r="F32" s="8">
        <f t="shared" si="2"/>
        <v>143966.66666666666</v>
      </c>
    </row>
    <row r="33" spans="1:6" x14ac:dyDescent="0.3">
      <c r="A33">
        <v>27</v>
      </c>
      <c r="B33" s="1">
        <v>44958</v>
      </c>
      <c r="C33" s="2">
        <v>23500</v>
      </c>
      <c r="D33">
        <f t="shared" si="0"/>
        <v>1175</v>
      </c>
      <c r="E33">
        <f t="shared" si="1"/>
        <v>5875</v>
      </c>
      <c r="F33" s="8">
        <f t="shared" si="2"/>
        <v>151016.66666666666</v>
      </c>
    </row>
    <row r="34" spans="1:6" x14ac:dyDescent="0.3">
      <c r="A34">
        <v>28</v>
      </c>
      <c r="B34" s="1">
        <v>44986</v>
      </c>
      <c r="C34" s="2">
        <v>22000</v>
      </c>
      <c r="D34">
        <f t="shared" si="0"/>
        <v>1100</v>
      </c>
      <c r="E34">
        <f t="shared" si="1"/>
        <v>5500</v>
      </c>
      <c r="F34" s="8">
        <f t="shared" si="2"/>
        <v>157616.66666666666</v>
      </c>
    </row>
    <row r="35" spans="1:6" x14ac:dyDescent="0.3">
      <c r="A35">
        <v>29</v>
      </c>
      <c r="B35" s="1">
        <v>45017</v>
      </c>
      <c r="C35" s="2">
        <v>25000</v>
      </c>
      <c r="D35">
        <f t="shared" si="0"/>
        <v>1250</v>
      </c>
      <c r="E35">
        <f t="shared" si="1"/>
        <v>6250</v>
      </c>
      <c r="F35" s="8">
        <f t="shared" si="2"/>
        <v>165116.66666666666</v>
      </c>
    </row>
    <row r="36" spans="1:6" x14ac:dyDescent="0.3">
      <c r="A36">
        <v>30</v>
      </c>
      <c r="B36" s="1">
        <v>45047</v>
      </c>
      <c r="C36" s="2">
        <v>24000</v>
      </c>
      <c r="D36">
        <f t="shared" si="0"/>
        <v>1200</v>
      </c>
      <c r="E36">
        <f t="shared" si="1"/>
        <v>6000</v>
      </c>
      <c r="F36" s="8">
        <f t="shared" si="2"/>
        <v>172316.66666666666</v>
      </c>
    </row>
    <row r="37" spans="1:6" x14ac:dyDescent="0.3">
      <c r="A37">
        <v>31</v>
      </c>
      <c r="B37" s="1">
        <v>45078</v>
      </c>
      <c r="C37" s="2">
        <v>24000</v>
      </c>
      <c r="D37">
        <f t="shared" si="0"/>
        <v>1200</v>
      </c>
      <c r="E37">
        <f t="shared" si="1"/>
        <v>6000</v>
      </c>
      <c r="F37" s="8">
        <f t="shared" si="2"/>
        <v>179516.66666666666</v>
      </c>
    </row>
    <row r="38" spans="1:6" x14ac:dyDescent="0.3">
      <c r="A38">
        <v>32</v>
      </c>
      <c r="B38" s="1">
        <v>45108</v>
      </c>
      <c r="C38" s="2">
        <v>26000</v>
      </c>
      <c r="D38">
        <f t="shared" si="0"/>
        <v>1300</v>
      </c>
      <c r="E38">
        <f t="shared" si="1"/>
        <v>6500</v>
      </c>
      <c r="F38" s="8">
        <f t="shared" si="2"/>
        <v>187316.66666666666</v>
      </c>
    </row>
    <row r="39" spans="1:6" x14ac:dyDescent="0.3">
      <c r="A39">
        <v>33</v>
      </c>
      <c r="B39" s="1">
        <v>45139</v>
      </c>
      <c r="C39" s="2">
        <v>23500</v>
      </c>
      <c r="D39">
        <f t="shared" si="0"/>
        <v>1175</v>
      </c>
      <c r="E39">
        <f t="shared" si="1"/>
        <v>5875</v>
      </c>
      <c r="F39" s="8">
        <f t="shared" si="2"/>
        <v>194366.66666666666</v>
      </c>
    </row>
    <row r="40" spans="1:6" x14ac:dyDescent="0.3">
      <c r="A40">
        <v>34</v>
      </c>
      <c r="B40" s="1">
        <v>45170</v>
      </c>
      <c r="C40" s="2">
        <v>22000</v>
      </c>
      <c r="D40">
        <f t="shared" si="0"/>
        <v>1100</v>
      </c>
      <c r="E40">
        <f t="shared" si="1"/>
        <v>5500</v>
      </c>
      <c r="F40" s="8">
        <f t="shared" si="2"/>
        <v>200966.66666666666</v>
      </c>
    </row>
    <row r="41" spans="1:6" x14ac:dyDescent="0.3">
      <c r="A41">
        <v>35</v>
      </c>
      <c r="B41" s="1">
        <v>45200</v>
      </c>
      <c r="C41" s="2">
        <v>25000</v>
      </c>
      <c r="D41">
        <f t="shared" si="0"/>
        <v>1250</v>
      </c>
      <c r="E41">
        <f t="shared" si="1"/>
        <v>6250</v>
      </c>
      <c r="F41" s="8">
        <f t="shared" si="2"/>
        <v>208466.66666666666</v>
      </c>
    </row>
    <row r="42" spans="1:6" x14ac:dyDescent="0.3">
      <c r="A42">
        <v>36</v>
      </c>
      <c r="B42" s="1">
        <v>45231</v>
      </c>
      <c r="C42" s="2">
        <v>24000</v>
      </c>
      <c r="D42">
        <f t="shared" si="0"/>
        <v>1200</v>
      </c>
      <c r="E42">
        <f t="shared" si="1"/>
        <v>6000</v>
      </c>
      <c r="F42" s="8">
        <f t="shared" si="2"/>
        <v>215666.66666666666</v>
      </c>
    </row>
    <row r="43" spans="1:6" x14ac:dyDescent="0.3">
      <c r="A43">
        <v>37</v>
      </c>
      <c r="B43" s="1">
        <v>45261</v>
      </c>
      <c r="C43" s="2">
        <v>25000</v>
      </c>
      <c r="D43">
        <f t="shared" si="0"/>
        <v>1250</v>
      </c>
      <c r="E43">
        <f t="shared" si="1"/>
        <v>6250</v>
      </c>
      <c r="F43" s="8">
        <f t="shared" si="2"/>
        <v>223166.66666666666</v>
      </c>
    </row>
    <row r="44" spans="1:6" x14ac:dyDescent="0.3">
      <c r="A44">
        <v>38</v>
      </c>
      <c r="B44" s="1">
        <v>45292</v>
      </c>
      <c r="C44" s="2">
        <v>26000</v>
      </c>
      <c r="D44">
        <f t="shared" si="0"/>
        <v>1300</v>
      </c>
      <c r="E44">
        <f t="shared" si="1"/>
        <v>6500</v>
      </c>
      <c r="F44" s="8">
        <f t="shared" si="2"/>
        <v>230966.66666666666</v>
      </c>
    </row>
    <row r="45" spans="1:6" x14ac:dyDescent="0.3">
      <c r="A45">
        <v>39</v>
      </c>
      <c r="B45" s="1">
        <v>45323</v>
      </c>
      <c r="C45" s="2">
        <v>23500</v>
      </c>
      <c r="D45">
        <f t="shared" si="0"/>
        <v>1175</v>
      </c>
      <c r="E45">
        <f t="shared" si="1"/>
        <v>5875</v>
      </c>
      <c r="F45" s="8">
        <f t="shared" si="2"/>
        <v>238016.66666666666</v>
      </c>
    </row>
    <row r="46" spans="1:6" x14ac:dyDescent="0.3">
      <c r="A46">
        <v>40</v>
      </c>
      <c r="B46" s="1">
        <v>45352</v>
      </c>
      <c r="C46" s="2">
        <v>22000</v>
      </c>
      <c r="D46">
        <f t="shared" si="0"/>
        <v>1100</v>
      </c>
      <c r="E46">
        <f t="shared" si="1"/>
        <v>5500</v>
      </c>
      <c r="F46" s="8">
        <f t="shared" si="2"/>
        <v>244616.66666666666</v>
      </c>
    </row>
    <row r="47" spans="1:6" x14ac:dyDescent="0.3">
      <c r="A47">
        <v>41</v>
      </c>
      <c r="B47" s="1">
        <v>45383</v>
      </c>
      <c r="C47" s="2">
        <v>25000</v>
      </c>
      <c r="D47">
        <f t="shared" si="0"/>
        <v>1250</v>
      </c>
      <c r="E47">
        <f t="shared" si="1"/>
        <v>6250</v>
      </c>
      <c r="F47" s="8">
        <f t="shared" si="2"/>
        <v>252116.66666666666</v>
      </c>
    </row>
    <row r="48" spans="1:6" x14ac:dyDescent="0.3">
      <c r="A48">
        <v>42</v>
      </c>
      <c r="B48" s="1">
        <v>45413</v>
      </c>
      <c r="C48" s="2">
        <v>24000</v>
      </c>
      <c r="D48">
        <f t="shared" si="0"/>
        <v>1200</v>
      </c>
      <c r="E48">
        <f t="shared" si="1"/>
        <v>6000</v>
      </c>
      <c r="F48" s="8">
        <f t="shared" si="2"/>
        <v>259316.66666666666</v>
      </c>
    </row>
    <row r="49" spans="1:6" x14ac:dyDescent="0.3">
      <c r="A49">
        <v>43</v>
      </c>
      <c r="B49" s="1">
        <v>45444</v>
      </c>
      <c r="C49" s="2">
        <v>24000</v>
      </c>
      <c r="D49">
        <f t="shared" si="0"/>
        <v>1200</v>
      </c>
      <c r="E49">
        <f t="shared" si="1"/>
        <v>6000</v>
      </c>
      <c r="F49" s="8">
        <f t="shared" si="2"/>
        <v>266516.66666666663</v>
      </c>
    </row>
    <row r="50" spans="1:6" x14ac:dyDescent="0.3">
      <c r="A50">
        <v>44</v>
      </c>
      <c r="B50" s="1">
        <v>45474</v>
      </c>
      <c r="C50" s="2">
        <v>26000</v>
      </c>
      <c r="D50">
        <f t="shared" si="0"/>
        <v>1300</v>
      </c>
      <c r="E50">
        <f t="shared" si="1"/>
        <v>6500</v>
      </c>
      <c r="F50" s="8">
        <f t="shared" si="2"/>
        <v>274316.66666666663</v>
      </c>
    </row>
    <row r="51" spans="1:6" x14ac:dyDescent="0.3">
      <c r="A51">
        <v>45</v>
      </c>
      <c r="B51" s="1">
        <v>45505</v>
      </c>
      <c r="C51" s="2">
        <v>23500</v>
      </c>
      <c r="D51">
        <f t="shared" si="0"/>
        <v>1175</v>
      </c>
      <c r="E51">
        <f t="shared" si="1"/>
        <v>5875</v>
      </c>
      <c r="F51" s="8">
        <f t="shared" si="2"/>
        <v>281366.66666666663</v>
      </c>
    </row>
    <row r="52" spans="1:6" x14ac:dyDescent="0.3">
      <c r="A52">
        <v>46</v>
      </c>
      <c r="B52" s="1">
        <v>45536</v>
      </c>
      <c r="C52" s="2">
        <v>22000</v>
      </c>
      <c r="D52">
        <f t="shared" si="0"/>
        <v>1100</v>
      </c>
      <c r="E52">
        <f t="shared" si="1"/>
        <v>5500</v>
      </c>
      <c r="F52" s="8">
        <f t="shared" si="2"/>
        <v>287966.66666666663</v>
      </c>
    </row>
    <row r="53" spans="1:6" x14ac:dyDescent="0.3">
      <c r="A53">
        <v>47</v>
      </c>
      <c r="B53" s="1">
        <v>45566</v>
      </c>
      <c r="C53" s="2">
        <v>25000</v>
      </c>
      <c r="D53">
        <f t="shared" si="0"/>
        <v>1250</v>
      </c>
      <c r="E53">
        <f t="shared" si="1"/>
        <v>6250</v>
      </c>
      <c r="F53" s="8">
        <f t="shared" si="2"/>
        <v>295466.66666666663</v>
      </c>
    </row>
    <row r="54" spans="1:6" x14ac:dyDescent="0.3">
      <c r="C54" s="2"/>
    </row>
    <row r="55" spans="1:6" x14ac:dyDescent="0.3">
      <c r="C55" s="2"/>
    </row>
    <row r="56" spans="1:6" x14ac:dyDescent="0.3">
      <c r="C56" s="2"/>
    </row>
    <row r="57" spans="1:6" x14ac:dyDescent="0.3">
      <c r="C57" s="2"/>
    </row>
    <row r="58" spans="1:6" x14ac:dyDescent="0.3">
      <c r="C58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Auszahlung Honorarvorschuss</vt:lpstr>
      <vt:lpstr>Rückzahlung Honorarvorschuss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Buchner</dc:creator>
  <cp:lastModifiedBy>Ralf Buchner</cp:lastModifiedBy>
  <dcterms:created xsi:type="dcterms:W3CDTF">2020-03-16T08:45:28Z</dcterms:created>
  <dcterms:modified xsi:type="dcterms:W3CDTF">2020-03-18T16:34:47Z</dcterms:modified>
</cp:coreProperties>
</file>